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 firstSheet="1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19" l="1"/>
  <c r="B3" i="18" l="1"/>
  <c r="D3" i="22"/>
  <c r="B3" i="22"/>
  <c r="D3" i="20"/>
  <c r="D3" i="21"/>
  <c r="C3" i="19"/>
  <c r="D3" i="19" s="1"/>
  <c r="C3" i="23" s="1"/>
  <c r="B3" i="20"/>
  <c r="D3" i="18"/>
  <c r="C3" i="20"/>
  <c r="C3" i="21"/>
  <c r="C3" i="22"/>
  <c r="B3" i="21"/>
  <c r="C3" i="18"/>
  <c r="A3" i="21"/>
  <c r="A3" i="19"/>
  <c r="A3" i="22"/>
  <c r="A3" i="20"/>
  <c r="A3" i="18"/>
  <c r="A3" i="23" s="1"/>
  <c r="E3" i="21" l="1"/>
  <c r="E3" i="23" s="1"/>
  <c r="E3" i="22"/>
  <c r="F3" i="23" s="1"/>
  <c r="E3" i="20"/>
  <c r="D3" i="23" s="1"/>
  <c r="E3" i="18"/>
  <c r="B3" i="23" s="1"/>
  <c r="G3" i="23" l="1"/>
</calcChain>
</file>

<file path=xl/sharedStrings.xml><?xml version="1.0" encoding="utf-8"?>
<sst xmlns="http://schemas.openxmlformats.org/spreadsheetml/2006/main" count="117" uniqueCount="56">
  <si>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</si>
  <si>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</si>
  <si>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</si>
  <si>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</si>
  <si>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</si>
  <si>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</si>
  <si>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</si>
  <si>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</si>
  <si>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</si>
  <si>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</si>
  <si>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</si>
  <si>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</si>
  <si>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</si>
  <si>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</si>
  <si>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</si>
  <si>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</si>
  <si>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</si>
  <si>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</si>
  <si>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</si>
  <si>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</si>
  <si>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</si>
  <si>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</si>
  <si>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</si>
  <si>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</si>
  <si>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</si>
  <si>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</si>
  <si>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</si>
  <si>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</si>
  <si>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</si>
  <si>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</si>
  <si>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</si>
  <si>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</si>
  <si>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</si>
  <si>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</si>
  <si>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</si>
  <si>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</si>
  <si>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</si>
  <si>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</si>
  <si>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</si>
  <si>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</si>
  <si>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</si>
  <si>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</si>
  <si>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</si>
  <si>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</si>
  <si>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</si>
  <si>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Нойкинская средняя общеобразовательная школа</t>
  </si>
  <si>
    <t>13</t>
  </si>
  <si>
    <t>100</t>
  </si>
  <si>
    <t>80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</si>
  <si>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</si>
  <si>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</si>
  <si>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Количество функционирующих способов взаимодействия (от одного до трех включительно)</t>
  </si>
  <si>
    <t>90</t>
  </si>
  <si>
    <t>15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</si>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</sst>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590"/>
  <sheetViews>
    <sheetView workbookViewId="0">
      <selection activeCell="B18" sqref="B18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4" t="s">
        <v>2</v>
      </c>
      <c r="L1" s="32"/>
      <c r="M1" s="31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1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1" t="s">
        <v>1</v>
      </c>
      <c r="AE1" s="32"/>
      <c r="AF1" s="34" t="s">
        <v>8</v>
      </c>
      <c r="AG1" s="32"/>
      <c r="AH1" s="31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1" t="s">
        <v>1</v>
      </c>
      <c r="AO1" s="32"/>
      <c r="AP1" s="9" t="s">
        <v>12</v>
      </c>
      <c r="AQ1" s="31" t="s">
        <v>1</v>
      </c>
      <c r="AR1" s="32"/>
      <c r="AS1" s="7" t="s">
        <v>13</v>
      </c>
      <c r="AT1" s="31" t="s">
        <v>1</v>
      </c>
      <c r="AU1" s="32"/>
      <c r="AV1" s="7" t="s">
        <v>14</v>
      </c>
      <c r="AW1" s="31" t="s">
        <v>1</v>
      </c>
      <c r="AX1" s="32"/>
      <c r="AY1" s="7" t="s">
        <v>15</v>
      </c>
      <c r="AZ1" s="31" t="s">
        <v>1</v>
      </c>
      <c r="BA1" s="32"/>
      <c r="BB1" s="7" t="s">
        <v>16</v>
      </c>
      <c r="BC1" s="31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7" t="s">
        <v>45</v>
      </c>
      <c r="B2" s="30">
        <v>37</v>
      </c>
      <c r="C2" s="30" t="s">
        <v>53</v>
      </c>
      <c r="D2" s="11">
        <v>0.40540540540540543</v>
      </c>
      <c r="E2" s="7" t="s">
        <v>45</v>
      </c>
      <c r="F2" s="30">
        <v>15</v>
      </c>
      <c r="G2" s="8">
        <v>15</v>
      </c>
      <c r="H2" s="7" t="s">
        <v>45</v>
      </c>
      <c r="I2" s="30">
        <v>35</v>
      </c>
      <c r="J2" s="8">
        <v>45</v>
      </c>
      <c r="K2" s="7" t="s">
        <v>45</v>
      </c>
      <c r="L2" s="7" t="s">
        <v>51</v>
      </c>
      <c r="M2" s="8">
        <v>3</v>
      </c>
      <c r="N2" s="8" t="s">
        <v>52</v>
      </c>
      <c r="O2" s="7" t="s">
        <v>45</v>
      </c>
      <c r="P2" s="8" t="s">
        <v>46</v>
      </c>
      <c r="Q2" s="8" t="s">
        <v>46</v>
      </c>
      <c r="R2" s="7" t="s">
        <v>45</v>
      </c>
      <c r="S2" s="8" t="s">
        <v>46</v>
      </c>
      <c r="T2" s="8" t="s">
        <v>46</v>
      </c>
      <c r="U2" s="7" t="s">
        <v>45</v>
      </c>
      <c r="V2" s="7" t="s">
        <v>54</v>
      </c>
      <c r="W2" s="8"/>
      <c r="X2" s="8" t="s">
        <v>47</v>
      </c>
      <c r="Y2" s="7" t="s">
        <v>45</v>
      </c>
      <c r="Z2" s="8" t="s">
        <v>53</v>
      </c>
      <c r="AA2" s="8" t="s">
        <v>53</v>
      </c>
      <c r="AB2" s="7" t="s">
        <v>45</v>
      </c>
      <c r="AC2" s="7" t="s">
        <v>55</v>
      </c>
      <c r="AD2" s="8">
        <v>1</v>
      </c>
      <c r="AE2" s="8" t="s">
        <v>50</v>
      </c>
      <c r="AF2" s="7" t="s">
        <v>45</v>
      </c>
      <c r="AG2" s="7" t="s">
        <v>49</v>
      </c>
      <c r="AH2" s="8">
        <v>4</v>
      </c>
      <c r="AI2" s="8" t="s">
        <v>48</v>
      </c>
      <c r="AJ2" s="7" t="s">
        <v>45</v>
      </c>
      <c r="AK2" s="8">
        <v>1</v>
      </c>
      <c r="AL2" s="8">
        <v>1</v>
      </c>
      <c r="AM2" s="7" t="s">
        <v>45</v>
      </c>
      <c r="AN2" s="8" t="s">
        <v>53</v>
      </c>
      <c r="AO2" s="8" t="s">
        <v>53</v>
      </c>
      <c r="AP2" s="7" t="s">
        <v>45</v>
      </c>
      <c r="AQ2" s="8" t="s">
        <v>53</v>
      </c>
      <c r="AR2" s="8" t="s">
        <v>53</v>
      </c>
      <c r="AS2" s="7" t="s">
        <v>45</v>
      </c>
      <c r="AT2" s="8" t="s">
        <v>53</v>
      </c>
      <c r="AU2" s="8" t="s">
        <v>53</v>
      </c>
      <c r="AV2" s="7" t="s">
        <v>45</v>
      </c>
      <c r="AW2" s="8" t="s">
        <v>53</v>
      </c>
      <c r="AX2" s="8" t="s">
        <v>53</v>
      </c>
      <c r="AY2" s="7" t="s">
        <v>45</v>
      </c>
      <c r="AZ2" s="8" t="s">
        <v>53</v>
      </c>
      <c r="BA2" s="8" t="s">
        <v>53</v>
      </c>
      <c r="BB2" s="7" t="s">
        <v>45</v>
      </c>
      <c r="BC2" s="8" t="s">
        <v>53</v>
      </c>
      <c r="BD2" s="8" t="s">
        <v>53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opLeftCell="A2" workbookViewId="0">
      <selection activeCell="A16" sqref="A16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Нойкинская средняя общеобразовательная школа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26.666666666666664</v>
      </c>
      <c r="C3" s="18">
        <f>'Данные для ввода на bus.gov.ru'!N2*0.3</f>
        <v>27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1">
        <f t="shared" ref="E3" si="0">B3+C3+D3</f>
        <v>93.666666666666657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2"/>
  <sheetViews>
    <sheetView topLeftCell="A2" workbookViewId="0">
      <selection activeCell="A28" sqref="A28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Нойкинская средняя общеобразовательная школа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50</v>
      </c>
      <c r="D3" s="14">
        <f t="shared" ref="D3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opLeftCell="A2" workbookViewId="0">
      <selection activeCell="A20" sqref="A2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Нойкинская средняя общеобразовательная школа</v>
      </c>
      <c r="B3" s="13">
        <f>'Данные для ввода на bus.gov.ru'!AE2*0.3</f>
        <v>6</v>
      </c>
      <c r="C3" s="13">
        <f>'Данные для ввода на bus.gov.ru'!AI2*0.4</f>
        <v>32</v>
      </c>
      <c r="D3" s="15">
        <f>IFERROR((('Данные для ввода на bus.gov.ru'!AK2/'Данные для ввода на bus.gov.ru'!AL2)*100)*0.3,0)</f>
        <v>30</v>
      </c>
      <c r="E3" s="15">
        <f t="shared" ref="E3" si="0">B3+C3+D3</f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opLeftCell="A2" workbookViewId="0">
      <selection activeCell="A18" sqref="A18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'Данные для ввода на bus.gov.ru'!A2</f>
        <v>Нойкинская средняя общеобразовательная школа</v>
      </c>
      <c r="B3" s="15">
        <f>(('Данные для ввода на bus.gov.ru'!AN2/'Данные для ввода на bus.gov.ru'!AO2)*100)*0.4</f>
        <v>40</v>
      </c>
      <c r="C3" s="14">
        <f>(('Данные для ввода на bus.gov.ru'!AQ2/'Данные для ввода на bus.gov.ru'!AR2)*100)*0.4</f>
        <v>40</v>
      </c>
      <c r="D3" s="15">
        <f>(('Данные для ввода на bus.gov.ru'!AT2/'Данные для ввода на bus.gov.ru'!AU2)*100)*0.2</f>
        <v>20</v>
      </c>
      <c r="E3" s="15">
        <f t="shared" ref="E3" si="0">B3+C3+D3</f>
        <v>100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opLeftCell="A2" workbookViewId="0">
      <selection activeCell="A19" sqref="A19"/>
    </sheetView>
  </sheetViews>
  <sheetFormatPr defaultColWidth="14.42578125" defaultRowHeight="15" customHeight="1" x14ac:dyDescent="0.2"/>
  <cols>
    <col min="1" max="1" width="78.7109375" style="27" customWidth="1"/>
    <col min="2" max="16384" width="14.42578125" style="4"/>
  </cols>
  <sheetData>
    <row r="1" spans="1:26" ht="113.25" customHeight="1" x14ac:dyDescent="0.2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Нойкинская средняя общеобразовательная школа</v>
      </c>
      <c r="B3" s="15">
        <f>(('Данные для ввода на bus.gov.ru'!AW2/'Данные для ввода на bus.gov.ru'!AX2)*100)*0.3</f>
        <v>30</v>
      </c>
      <c r="C3" s="15">
        <f>(('Данные для ввода на bus.gov.ru'!AZ2/'Данные для ввода на bus.gov.ru'!BA2)*100)*0.2</f>
        <v>20</v>
      </c>
      <c r="D3" s="15">
        <f>(('Данные для ввода на bus.gov.ru'!BC2/'Данные для ввода на bus.gov.ru'!BD2)*100)*0.5</f>
        <v>50</v>
      </c>
      <c r="E3" s="15">
        <f t="shared" ref="E3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4"/>
  <sheetViews>
    <sheetView tabSelected="1" workbookViewId="0">
      <selection activeCell="H16" sqref="H16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'Критерий 1'!A3</f>
        <v>Нойкинская средняя общеобразовательная школа</v>
      </c>
      <c r="B3" s="14">
        <f>'Критерий 1'!E3</f>
        <v>93.666666666666657</v>
      </c>
      <c r="C3" s="14">
        <f>'Критерий 2'!D3</f>
        <v>100</v>
      </c>
      <c r="D3" s="14">
        <f>'Критерий 3'!E3</f>
        <v>68</v>
      </c>
      <c r="E3" s="14">
        <f>'Критерий 4'!E3</f>
        <v>100</v>
      </c>
      <c r="F3" s="14">
        <f>'Критерий 5'!E3</f>
        <v>100</v>
      </c>
      <c r="G3" s="14">
        <f t="shared" ref="G3" si="0">AVERAGE(B3:F3)</f>
        <v>92.333333333333329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3"/>
      <c r="B4" s="6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 Windows</cp:lastModifiedBy>
  <dcterms:created xsi:type="dcterms:W3CDTF">2020-05-15T11:20:41Z</dcterms:created>
  <dcterms:modified xsi:type="dcterms:W3CDTF">2024-02-15T05:35:01Z</dcterms:modified>
</cp:coreProperties>
</file>